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776" windowWidth="15576" windowHeight="1026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D25" i="2" l="1"/>
  <c r="B44" i="2" l="1"/>
  <c r="C10" i="2" l="1"/>
  <c r="B23" i="2" l="1"/>
  <c r="B21" i="2"/>
  <c r="D28" i="2" l="1"/>
  <c r="D26" i="2"/>
  <c r="B24" i="2" l="1"/>
  <c r="C24" i="2"/>
  <c r="B10" i="2" l="1"/>
  <c r="C6" i="2" l="1"/>
  <c r="C44" i="2" l="1"/>
  <c r="D34" i="2" l="1"/>
  <c r="C16" i="2" l="1"/>
  <c r="C5" i="2" s="1"/>
  <c r="C32" i="2" s="1"/>
  <c r="D35" i="2" l="1"/>
  <c r="D36" i="2"/>
  <c r="D37" i="2"/>
  <c r="D38" i="2"/>
  <c r="D39" i="2"/>
  <c r="D40" i="2"/>
  <c r="D41" i="2"/>
  <c r="D42" i="2"/>
  <c r="D43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45" i="2" l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<sst xmlns="http://schemas.openxmlformats.org/spreadsheetml/2006/main" count="60" uniqueCount="57">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</sst>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0.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2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3" fillId="36" borderId="0" xfId="272" applyNumberFormat="1" applyFont="1" applyFill="1" applyBorder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0" fontId="1" fillId="0" borderId="0" xfId="0" applyFont="1" applyFill="1" applyBorder="1"/>
    <xf numFmtId="164" fontId="3" fillId="0" borderId="2" xfId="272" applyNumberFormat="1" applyFont="1" applyFill="1" applyBorder="1" applyProtection="1">
      <alignment horizontal="right"/>
    </xf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/>
    <xf numFmtId="164" fontId="47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48" fillId="0" borderId="2" xfId="0" applyNumberFormat="1" applyFont="1" applyFill="1" applyBorder="1"/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0" applyNumberFormat="1" applyFont="1" applyFill="1" applyBorder="1" applyAlignment="1">
      <alignment wrapText="1"/>
    </xf>
    <xf numFmtId="166" fontId="3" fillId="0" borderId="2" xfId="216" applyNumberFormat="1" applyFont="1" applyFill="1" applyBorder="1" applyAlignment="1" applyProtection="1">
      <alignment horizontal="right"/>
    </xf>
    <xf numFmtId="164" fontId="48" fillId="0" borderId="2" xfId="657" applyNumberFormat="1" applyFont="1" applyFill="1" applyBorder="1" applyAlignment="1" applyProtection="1">
      <alignment wrapText="1"/>
    </xf>
    <xf numFmtId="166" fontId="3" fillId="0" borderId="2" xfId="272" applyNumberFormat="1" applyFont="1" applyFill="1" applyBorder="1" applyProtection="1">
      <alignment horizontal="right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71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48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1" xfId="272" applyNumberFormat="1" applyFont="1" applyFill="1" applyProtection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48" fillId="0" borderId="3" xfId="272" applyNumberFormat="1" applyFont="1" applyFill="1" applyBorder="1" applyProtection="1">
      <alignment horizontal="right"/>
    </xf>
    <xf numFmtId="164" fontId="48" fillId="0" borderId="2" xfId="272" applyNumberFormat="1" applyFont="1" applyFill="1" applyBorder="1" applyProtection="1">
      <alignment horizontal="right"/>
    </xf>
    <xf numFmtId="166" fontId="3" fillId="36" borderId="2" xfId="216" applyNumberFormat="1" applyFont="1" applyFill="1" applyBorder="1" applyAlignment="1" applyProtection="1">
      <alignment horizontal="right"/>
    </xf>
    <xf numFmtId="164" fontId="3" fillId="0" borderId="2" xfId="110" applyNumberFormat="1" applyFont="1" applyBorder="1" applyAlignment="1" applyProtection="1">
      <alignment horizontal="right"/>
    </xf>
    <xf numFmtId="164" fontId="47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7" sqref="F7"/>
    </sheetView>
  </sheetViews>
  <sheetFormatPr defaultColWidth="9.109375" defaultRowHeight="13.8" x14ac:dyDescent="0.25"/>
  <cols>
    <col min="1" max="1" width="46.6640625" style="1" customWidth="1"/>
    <col min="2" max="3" width="16.44140625" style="1" customWidth="1"/>
    <col min="4" max="4" width="15.109375" style="1" customWidth="1"/>
    <col min="5" max="5" width="19.5546875" style="1" customWidth="1"/>
    <col min="6" max="6" width="19.109375" style="1" customWidth="1"/>
    <col min="7" max="7" width="22" style="1" customWidth="1"/>
    <col min="8" max="16384" width="9.109375" style="1"/>
  </cols>
  <sheetData>
    <row r="1" spans="1:6" ht="36.75" customHeight="1" x14ac:dyDescent="0.25">
      <c r="A1" s="51" t="s">
        <v>56</v>
      </c>
      <c r="B1" s="51"/>
      <c r="C1" s="51"/>
      <c r="D1" s="51"/>
    </row>
    <row r="2" spans="1:6" ht="15" customHeight="1" x14ac:dyDescent="0.25">
      <c r="A2" s="18"/>
      <c r="B2" s="18"/>
      <c r="C2" s="18"/>
      <c r="D2" s="18" t="s">
        <v>2</v>
      </c>
    </row>
    <row r="3" spans="1:6" s="2" customFormat="1" ht="49.2" customHeight="1" x14ac:dyDescent="0.3">
      <c r="A3" s="30" t="s">
        <v>33</v>
      </c>
      <c r="B3" s="31" t="s">
        <v>55</v>
      </c>
      <c r="C3" s="31" t="s">
        <v>0</v>
      </c>
      <c r="D3" s="31" t="s">
        <v>1</v>
      </c>
    </row>
    <row r="4" spans="1:6" x14ac:dyDescent="0.25">
      <c r="A4" s="49" t="s">
        <v>8</v>
      </c>
      <c r="B4" s="49"/>
      <c r="C4" s="49"/>
      <c r="D4" s="50"/>
    </row>
    <row r="5" spans="1:6" ht="15.6" customHeight="1" x14ac:dyDescent="0.25">
      <c r="A5" s="32" t="s">
        <v>40</v>
      </c>
      <c r="B5" s="19">
        <f>B6+B16</f>
        <v>1359854.7</v>
      </c>
      <c r="C5" s="33">
        <f>C6+C16</f>
        <v>1073880.5</v>
      </c>
      <c r="D5" s="34">
        <f t="shared" ref="D5:D10" si="0">C5/B5*100</f>
        <v>78.970238511511553</v>
      </c>
      <c r="E5" s="8"/>
      <c r="F5" s="8"/>
    </row>
    <row r="6" spans="1:6" x14ac:dyDescent="0.25">
      <c r="A6" s="32" t="s">
        <v>24</v>
      </c>
      <c r="B6" s="20">
        <f>B7+B8+B9+B10+B15</f>
        <v>1137400</v>
      </c>
      <c r="C6" s="35">
        <f>C7+C8+C9+C10+C15</f>
        <v>941957.8</v>
      </c>
      <c r="D6" s="34">
        <f t="shared" si="0"/>
        <v>82.816757517144367</v>
      </c>
      <c r="E6" s="8"/>
      <c r="F6" s="8"/>
    </row>
    <row r="7" spans="1:6" x14ac:dyDescent="0.25">
      <c r="A7" s="21" t="s">
        <v>3</v>
      </c>
      <c r="B7" s="36">
        <v>618605</v>
      </c>
      <c r="C7" s="37">
        <v>486422.5</v>
      </c>
      <c r="D7" s="38">
        <f t="shared" si="0"/>
        <v>78.632164305170505</v>
      </c>
    </row>
    <row r="8" spans="1:6" ht="30" customHeight="1" x14ac:dyDescent="0.25">
      <c r="A8" s="21" t="s">
        <v>4</v>
      </c>
      <c r="B8" s="36">
        <v>21180</v>
      </c>
      <c r="C8" s="37">
        <v>19855.400000000001</v>
      </c>
      <c r="D8" s="38">
        <f t="shared" si="0"/>
        <v>93.745986779981109</v>
      </c>
    </row>
    <row r="9" spans="1:6" ht="19.95" customHeight="1" x14ac:dyDescent="0.25">
      <c r="A9" s="21" t="s">
        <v>51</v>
      </c>
      <c r="B9" s="36">
        <v>287545</v>
      </c>
      <c r="C9" s="39">
        <v>271249.7</v>
      </c>
      <c r="D9" s="40">
        <f t="shared" si="0"/>
        <v>94.332956580709109</v>
      </c>
    </row>
    <row r="10" spans="1:6" ht="19.95" customHeight="1" x14ac:dyDescent="0.25">
      <c r="A10" s="21" t="s">
        <v>29</v>
      </c>
      <c r="B10" s="36">
        <f>B12+B13+B14</f>
        <v>180553</v>
      </c>
      <c r="C10" s="36">
        <f>C12+C13+C14</f>
        <v>140121.5</v>
      </c>
      <c r="D10" s="38">
        <f t="shared" si="0"/>
        <v>77.606852281601519</v>
      </c>
    </row>
    <row r="11" spans="1:6" ht="17.399999999999999" customHeight="1" x14ac:dyDescent="0.25">
      <c r="A11" s="21" t="s">
        <v>30</v>
      </c>
      <c r="B11" s="22"/>
      <c r="C11" s="22"/>
      <c r="D11" s="22"/>
    </row>
    <row r="12" spans="1:6" x14ac:dyDescent="0.25">
      <c r="A12" s="41" t="s">
        <v>37</v>
      </c>
      <c r="B12" s="36">
        <v>26754</v>
      </c>
      <c r="C12" s="39">
        <v>14774.4</v>
      </c>
      <c r="D12" s="38">
        <f t="shared" ref="D12:D28" si="1">C12/B12*100</f>
        <v>55.223144202736037</v>
      </c>
      <c r="F12" s="3"/>
    </row>
    <row r="13" spans="1:6" x14ac:dyDescent="0.25">
      <c r="A13" s="41" t="s">
        <v>32</v>
      </c>
      <c r="B13" s="36">
        <v>88213</v>
      </c>
      <c r="C13" s="39">
        <v>83174</v>
      </c>
      <c r="D13" s="38">
        <f t="shared" si="1"/>
        <v>94.287690023012487</v>
      </c>
      <c r="F13" s="3"/>
    </row>
    <row r="14" spans="1:6" x14ac:dyDescent="0.25">
      <c r="A14" s="41" t="s">
        <v>38</v>
      </c>
      <c r="B14" s="36">
        <v>65586</v>
      </c>
      <c r="C14" s="39">
        <v>42173.1</v>
      </c>
      <c r="D14" s="38">
        <f t="shared" si="1"/>
        <v>64.301985179763975</v>
      </c>
      <c r="F14" s="3"/>
    </row>
    <row r="15" spans="1:6" x14ac:dyDescent="0.25">
      <c r="A15" s="21" t="s">
        <v>52</v>
      </c>
      <c r="B15" s="36">
        <v>29517</v>
      </c>
      <c r="C15" s="39">
        <v>24308.7</v>
      </c>
      <c r="D15" s="22">
        <f t="shared" si="1"/>
        <v>82.354914117288345</v>
      </c>
      <c r="F15" s="3"/>
    </row>
    <row r="16" spans="1:6" x14ac:dyDescent="0.25">
      <c r="A16" s="32" t="s">
        <v>25</v>
      </c>
      <c r="B16" s="19">
        <f>SUM(B17:B23)</f>
        <v>222454.69999999998</v>
      </c>
      <c r="C16" s="33">
        <f>SUM(C17:C23)</f>
        <v>131922.70000000001</v>
      </c>
      <c r="D16" s="19">
        <f t="shared" si="1"/>
        <v>59.303174983491033</v>
      </c>
    </row>
    <row r="17" spans="1:8" ht="41.4" x14ac:dyDescent="0.25">
      <c r="A17" s="21" t="s">
        <v>26</v>
      </c>
      <c r="B17" s="36">
        <v>85247</v>
      </c>
      <c r="C17" s="39">
        <v>59077.9</v>
      </c>
      <c r="D17" s="36">
        <f t="shared" si="1"/>
        <v>69.302028223867111</v>
      </c>
    </row>
    <row r="18" spans="1:8" ht="18" customHeight="1" x14ac:dyDescent="0.25">
      <c r="A18" s="21" t="s">
        <v>27</v>
      </c>
      <c r="B18" s="36">
        <v>3157</v>
      </c>
      <c r="C18" s="39">
        <v>3617</v>
      </c>
      <c r="D18" s="36">
        <f t="shared" si="1"/>
        <v>114.57079505859993</v>
      </c>
      <c r="G18" s="4"/>
    </row>
    <row r="19" spans="1:8" ht="30.75" customHeight="1" x14ac:dyDescent="0.25">
      <c r="A19" s="21" t="s">
        <v>39</v>
      </c>
      <c r="B19" s="36">
        <v>0</v>
      </c>
      <c r="C19" s="39">
        <v>9232.2000000000007</v>
      </c>
      <c r="D19" s="36"/>
      <c r="G19" s="4"/>
    </row>
    <row r="20" spans="1:8" ht="27" customHeight="1" x14ac:dyDescent="0.25">
      <c r="A20" s="42" t="s">
        <v>5</v>
      </c>
      <c r="B20" s="43">
        <v>108418</v>
      </c>
      <c r="C20" s="44">
        <v>38611.599999999999</v>
      </c>
      <c r="D20" s="43">
        <f t="shared" si="1"/>
        <v>35.613643490933242</v>
      </c>
    </row>
    <row r="21" spans="1:8" ht="20.25" customHeight="1" x14ac:dyDescent="0.25">
      <c r="A21" s="21" t="s">
        <v>46</v>
      </c>
      <c r="B21" s="13">
        <f>2380.4-2004-16.4</f>
        <v>360.00000000000011</v>
      </c>
      <c r="C21" s="45">
        <v>135.69999999999999</v>
      </c>
      <c r="D21" s="13">
        <f t="shared" si="1"/>
        <v>37.694444444444429</v>
      </c>
    </row>
    <row r="22" spans="1:8" ht="18.75" customHeight="1" x14ac:dyDescent="0.25">
      <c r="A22" s="21" t="s">
        <v>6</v>
      </c>
      <c r="B22" s="13">
        <v>22082.3</v>
      </c>
      <c r="C22" s="45">
        <v>17597.900000000001</v>
      </c>
      <c r="D22" s="13">
        <f t="shared" si="1"/>
        <v>79.692332773307143</v>
      </c>
    </row>
    <row r="23" spans="1:8" x14ac:dyDescent="0.25">
      <c r="A23" s="21" t="s">
        <v>28</v>
      </c>
      <c r="B23" s="13">
        <f>1170+2004+16.4</f>
        <v>3190.4</v>
      </c>
      <c r="C23" s="45">
        <v>3650.4</v>
      </c>
      <c r="D23" s="13">
        <f t="shared" si="1"/>
        <v>114.41825476429288</v>
      </c>
    </row>
    <row r="24" spans="1:8" x14ac:dyDescent="0.25">
      <c r="A24" s="23" t="s">
        <v>7</v>
      </c>
      <c r="B24" s="19">
        <f>SUM(B25:B31)</f>
        <v>1562848.2987299999</v>
      </c>
      <c r="C24" s="19">
        <f>SUM(C25:C31)</f>
        <v>1274830.5299600002</v>
      </c>
      <c r="D24" s="19">
        <f t="shared" si="1"/>
        <v>81.570970835490016</v>
      </c>
      <c r="E24" s="8"/>
      <c r="F24" s="8"/>
    </row>
    <row r="25" spans="1:8" x14ac:dyDescent="0.25">
      <c r="A25" s="24" t="s">
        <v>41</v>
      </c>
      <c r="B25" s="46">
        <v>38751.275000000001</v>
      </c>
      <c r="C25" s="46">
        <v>36572.958299999998</v>
      </c>
      <c r="D25" s="13">
        <f t="shared" si="1"/>
        <v>94.378722506549778</v>
      </c>
      <c r="E25" s="3"/>
      <c r="F25" s="5"/>
    </row>
    <row r="26" spans="1:8" x14ac:dyDescent="0.25">
      <c r="A26" s="24" t="s">
        <v>43</v>
      </c>
      <c r="B26" s="46">
        <v>523401.94906999997</v>
      </c>
      <c r="C26" s="46">
        <v>452497.91076</v>
      </c>
      <c r="D26" s="13">
        <f t="shared" si="1"/>
        <v>86.453233803201371</v>
      </c>
      <c r="F26" s="5"/>
    </row>
    <row r="27" spans="1:8" x14ac:dyDescent="0.25">
      <c r="A27" s="24" t="s">
        <v>42</v>
      </c>
      <c r="B27" s="46">
        <v>937719.26465999999</v>
      </c>
      <c r="C27" s="46">
        <v>793609.15563000005</v>
      </c>
      <c r="D27" s="13">
        <f t="shared" si="1"/>
        <v>84.631849375276332</v>
      </c>
      <c r="F27" s="5"/>
    </row>
    <row r="28" spans="1:8" x14ac:dyDescent="0.25">
      <c r="A28" s="24" t="s">
        <v>44</v>
      </c>
      <c r="B28" s="46">
        <v>62975.81</v>
      </c>
      <c r="C28" s="46">
        <v>4445.6099999999997</v>
      </c>
      <c r="D28" s="13">
        <f t="shared" si="1"/>
        <v>7.0592343314043919</v>
      </c>
      <c r="F28" s="5"/>
    </row>
    <row r="29" spans="1:8" ht="27.6" x14ac:dyDescent="0.25">
      <c r="A29" s="26" t="s">
        <v>54</v>
      </c>
      <c r="B29" s="27" t="s">
        <v>53</v>
      </c>
      <c r="C29" s="27" t="s">
        <v>53</v>
      </c>
      <c r="D29" s="13"/>
      <c r="F29" s="5"/>
    </row>
    <row r="30" spans="1:8" ht="41.4" x14ac:dyDescent="0.25">
      <c r="A30" s="24" t="s">
        <v>47</v>
      </c>
      <c r="B30" s="25" t="s">
        <v>53</v>
      </c>
      <c r="C30" s="13">
        <v>679.80106999999998</v>
      </c>
      <c r="D30" s="13"/>
      <c r="F30" s="5"/>
    </row>
    <row r="31" spans="1:8" ht="48" customHeight="1" x14ac:dyDescent="0.25">
      <c r="A31" s="24" t="s">
        <v>45</v>
      </c>
      <c r="B31" s="25" t="s">
        <v>53</v>
      </c>
      <c r="C31" s="13">
        <v>-12974.9058</v>
      </c>
      <c r="D31" s="13"/>
      <c r="E31" s="6"/>
      <c r="F31" s="7"/>
    </row>
    <row r="32" spans="1:8" x14ac:dyDescent="0.25">
      <c r="A32" s="20" t="s">
        <v>31</v>
      </c>
      <c r="B32" s="19">
        <f>B24+B5</f>
        <v>2922702.9987300001</v>
      </c>
      <c r="C32" s="19">
        <f>C5+C24</f>
        <v>2348711.02996</v>
      </c>
      <c r="D32" s="19">
        <f>C32/B32*100</f>
        <v>80.360920387072639</v>
      </c>
      <c r="E32" s="9"/>
      <c r="F32" s="14"/>
      <c r="G32" s="14"/>
      <c r="H32" s="12"/>
    </row>
    <row r="33" spans="1:7" ht="17.399999999999999" customHeight="1" x14ac:dyDescent="0.25">
      <c r="A33" s="48" t="s">
        <v>9</v>
      </c>
      <c r="B33" s="48"/>
      <c r="C33" s="48"/>
      <c r="D33" s="48"/>
      <c r="E33" s="6"/>
      <c r="F33" s="6"/>
    </row>
    <row r="34" spans="1:7" x14ac:dyDescent="0.25">
      <c r="A34" s="24" t="s">
        <v>10</v>
      </c>
      <c r="B34" s="47">
        <v>225063.37792</v>
      </c>
      <c r="C34" s="47">
        <v>155691.53409</v>
      </c>
      <c r="D34" s="13">
        <f t="shared" ref="D34:D44" si="2">C34/B34*100</f>
        <v>69.176751690513328</v>
      </c>
      <c r="E34" s="7"/>
    </row>
    <row r="35" spans="1:7" ht="27.6" x14ac:dyDescent="0.25">
      <c r="A35" s="24" t="s">
        <v>11</v>
      </c>
      <c r="B35" s="47">
        <v>30852.616139999998</v>
      </c>
      <c r="C35" s="47">
        <v>21281.34837</v>
      </c>
      <c r="D35" s="13">
        <f t="shared" si="2"/>
        <v>68.9774516152263</v>
      </c>
      <c r="E35" s="6"/>
    </row>
    <row r="36" spans="1:7" x14ac:dyDescent="0.25">
      <c r="A36" s="24" t="s">
        <v>12</v>
      </c>
      <c r="B36" s="47">
        <v>480519.45718000003</v>
      </c>
      <c r="C36" s="47">
        <v>221956.46997999999</v>
      </c>
      <c r="D36" s="13">
        <f t="shared" si="2"/>
        <v>46.19094329344842</v>
      </c>
      <c r="E36" s="6"/>
    </row>
    <row r="37" spans="1:7" x14ac:dyDescent="0.25">
      <c r="A37" s="24" t="s">
        <v>13</v>
      </c>
      <c r="B37" s="47">
        <v>374852.30826000002</v>
      </c>
      <c r="C37" s="47">
        <v>210283.97018</v>
      </c>
      <c r="D37" s="13">
        <f t="shared" si="2"/>
        <v>56.097819206743594</v>
      </c>
      <c r="E37" s="6"/>
    </row>
    <row r="38" spans="1:7" x14ac:dyDescent="0.25">
      <c r="A38" s="24" t="s">
        <v>14</v>
      </c>
      <c r="B38" s="47">
        <v>1551439.64246</v>
      </c>
      <c r="C38" s="47">
        <v>1209500.3675200001</v>
      </c>
      <c r="D38" s="13">
        <f t="shared" si="2"/>
        <v>77.959872522155436</v>
      </c>
      <c r="E38" s="6"/>
    </row>
    <row r="39" spans="1:7" x14ac:dyDescent="0.25">
      <c r="A39" s="24" t="s">
        <v>15</v>
      </c>
      <c r="B39" s="47">
        <v>137962.39968999999</v>
      </c>
      <c r="C39" s="47">
        <v>114928.59089000001</v>
      </c>
      <c r="D39" s="13">
        <f t="shared" si="2"/>
        <v>83.304285188024636</v>
      </c>
      <c r="E39" s="6"/>
    </row>
    <row r="40" spans="1:7" x14ac:dyDescent="0.25">
      <c r="A40" s="24" t="s">
        <v>16</v>
      </c>
      <c r="B40" s="47">
        <v>204878.755</v>
      </c>
      <c r="C40" s="47">
        <v>141397.92189</v>
      </c>
      <c r="D40" s="13">
        <f t="shared" si="2"/>
        <v>69.015414453294582</v>
      </c>
      <c r="E40" s="6"/>
    </row>
    <row r="41" spans="1:7" x14ac:dyDescent="0.25">
      <c r="A41" s="24" t="s">
        <v>17</v>
      </c>
      <c r="B41" s="47">
        <v>47742.5</v>
      </c>
      <c r="C41" s="47">
        <v>37494.519370000002</v>
      </c>
      <c r="D41" s="13">
        <f>C41/B41*100</f>
        <v>78.53488897732629</v>
      </c>
      <c r="E41" s="6"/>
    </row>
    <row r="42" spans="1:7" x14ac:dyDescent="0.25">
      <c r="A42" s="22" t="s">
        <v>18</v>
      </c>
      <c r="B42" s="47">
        <v>25481.581999999999</v>
      </c>
      <c r="C42" s="47">
        <v>21980.531999999999</v>
      </c>
      <c r="D42" s="13">
        <f>C42/B42*100</f>
        <v>86.26046844344279</v>
      </c>
      <c r="E42" s="6"/>
    </row>
    <row r="43" spans="1:7" ht="33" customHeight="1" x14ac:dyDescent="0.25">
      <c r="A43" s="24" t="s">
        <v>19</v>
      </c>
      <c r="B43" s="47">
        <v>47675.199999999997</v>
      </c>
      <c r="C43" s="47">
        <v>23798.715629999999</v>
      </c>
      <c r="D43" s="13">
        <f t="shared" si="2"/>
        <v>49.918438999731521</v>
      </c>
      <c r="E43" s="6"/>
      <c r="F43" s="6"/>
    </row>
    <row r="44" spans="1:7" ht="65.25" customHeight="1" x14ac:dyDescent="0.25">
      <c r="A44" s="20" t="s">
        <v>20</v>
      </c>
      <c r="B44" s="19">
        <f>B43+B42+B41+B40+B39+B38+B37+B36+B35+B34</f>
        <v>3126467.8386499998</v>
      </c>
      <c r="C44" s="19">
        <f>C43+C42+C41+C40+C39+C38+C37+C36+C35+C34</f>
        <v>2158313.9699200001</v>
      </c>
      <c r="D44" s="19">
        <f t="shared" si="2"/>
        <v>69.033621367810198</v>
      </c>
      <c r="E44" s="10"/>
      <c r="F44" s="10"/>
    </row>
    <row r="45" spans="1:7" ht="27.6" x14ac:dyDescent="0.25">
      <c r="A45" s="20" t="s">
        <v>50</v>
      </c>
      <c r="B45" s="19">
        <f>B32-B44</f>
        <v>-203764.83991999971</v>
      </c>
      <c r="C45" s="19">
        <f>C32-C44</f>
        <v>190397.06003999989</v>
      </c>
      <c r="D45" s="19"/>
      <c r="E45" s="11"/>
      <c r="F45" s="16"/>
      <c r="G45" s="17"/>
    </row>
    <row r="46" spans="1:7" x14ac:dyDescent="0.25">
      <c r="A46" s="49" t="s">
        <v>34</v>
      </c>
      <c r="B46" s="49"/>
      <c r="C46" s="49"/>
      <c r="D46" s="49"/>
      <c r="E46" s="7"/>
      <c r="F46" s="15"/>
      <c r="G46" s="12"/>
    </row>
    <row r="47" spans="1:7" x14ac:dyDescent="0.25">
      <c r="A47" s="49"/>
      <c r="B47" s="49"/>
      <c r="C47" s="49"/>
      <c r="D47" s="49"/>
      <c r="E47" s="6"/>
      <c r="F47" s="6"/>
    </row>
    <row r="48" spans="1:7" x14ac:dyDescent="0.25">
      <c r="A48" s="28"/>
      <c r="B48" s="28" t="s">
        <v>35</v>
      </c>
      <c r="C48" s="28"/>
      <c r="D48" s="28"/>
      <c r="F48" s="6"/>
    </row>
    <row r="49" spans="1:4" ht="15" customHeight="1" x14ac:dyDescent="0.25">
      <c r="A49" s="29" t="s">
        <v>21</v>
      </c>
      <c r="B49" s="28" t="s">
        <v>49</v>
      </c>
      <c r="C49" s="18"/>
      <c r="D49" s="18"/>
    </row>
    <row r="50" spans="1:4" x14ac:dyDescent="0.25">
      <c r="A50" s="21" t="s">
        <v>22</v>
      </c>
      <c r="B50" s="13">
        <v>200000</v>
      </c>
      <c r="C50" s="18"/>
      <c r="D50" s="18"/>
    </row>
    <row r="51" spans="1:4" ht="34.5" customHeight="1" x14ac:dyDescent="0.25">
      <c r="A51" s="21" t="s">
        <v>48</v>
      </c>
      <c r="B51" s="13">
        <v>588900</v>
      </c>
      <c r="C51" s="18"/>
      <c r="D51" s="18"/>
    </row>
    <row r="52" spans="1:4" x14ac:dyDescent="0.25">
      <c r="A52" s="21" t="s">
        <v>36</v>
      </c>
      <c r="B52" s="13">
        <v>0</v>
      </c>
      <c r="C52" s="18"/>
      <c r="D52" s="18"/>
    </row>
    <row r="53" spans="1:4" x14ac:dyDescent="0.25">
      <c r="A53" s="29" t="s">
        <v>23</v>
      </c>
      <c r="B53" s="13">
        <f>SUM(B50:B52)</f>
        <v>788900</v>
      </c>
      <c r="C53" s="18"/>
      <c r="D53" s="18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КузнецовМ</cp:lastModifiedBy>
  <cp:lastPrinted>2018-09-12T08:22:28Z</cp:lastPrinted>
  <dcterms:created xsi:type="dcterms:W3CDTF">2014-09-16T05:33:49Z</dcterms:created>
  <dcterms:modified xsi:type="dcterms:W3CDTF">2018-11-12T11:43:32Z</dcterms:modified>
</cp:coreProperties>
</file>